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120" yWindow="315" windowWidth="15570" windowHeight="9030" activeTab="1"/>
  </bookViews>
  <sheets>
    <sheet name="Basic Parameter" sheetId="7" r:id="rId1"/>
    <sheet name="NPV Caculation" sheetId="6" r:id="rId2"/>
  </sheets>
  <calcPr calcId="145621"/>
</workbook>
</file>

<file path=xl/calcChain.xml><?xml version="1.0" encoding="utf-8"?>
<calcChain xmlns="http://schemas.openxmlformats.org/spreadsheetml/2006/main">
  <c r="C8" i="6"/>
  <c r="D8"/>
  <c r="E8"/>
  <c r="F8"/>
  <c r="G8"/>
  <c r="H8"/>
  <c r="I8"/>
  <c r="B8"/>
  <c r="C20"/>
  <c r="D20"/>
  <c r="E20"/>
  <c r="F20"/>
  <c r="G20"/>
  <c r="H20"/>
  <c r="I20"/>
  <c r="B20"/>
  <c r="J19" l="1"/>
  <c r="I14"/>
  <c r="I15" s="1"/>
  <c r="I22" s="1"/>
  <c r="I21" s="1"/>
  <c r="H14"/>
  <c r="H15" s="1"/>
  <c r="H22" s="1"/>
  <c r="H21" s="1"/>
  <c r="E14"/>
  <c r="E15" s="1"/>
  <c r="E22" s="1"/>
  <c r="E21" s="1"/>
  <c r="D14"/>
  <c r="D15" s="1"/>
  <c r="D22" s="1"/>
  <c r="D21" s="1"/>
  <c r="J13"/>
  <c r="B16"/>
  <c r="J16" s="1"/>
  <c r="B14"/>
  <c r="B15" s="1"/>
  <c r="B18"/>
  <c r="J18" s="1"/>
  <c r="C14"/>
  <c r="C15" s="1"/>
  <c r="C22" s="1"/>
  <c r="C21" s="1"/>
  <c r="F14"/>
  <c r="F15" s="1"/>
  <c r="F22" s="1"/>
  <c r="F21" s="1"/>
  <c r="G14"/>
  <c r="G15" s="1"/>
  <c r="G22" s="1"/>
  <c r="G21" s="1"/>
  <c r="B6"/>
  <c r="J6" s="1"/>
  <c r="B4"/>
  <c r="J4" s="1"/>
  <c r="J14" l="1"/>
  <c r="B5"/>
  <c r="B17"/>
  <c r="J17" s="1"/>
  <c r="J15"/>
  <c r="J5" l="1"/>
  <c r="J7"/>
  <c r="B9"/>
  <c r="J20"/>
  <c r="B22"/>
  <c r="J8" l="1"/>
  <c r="J22"/>
  <c r="B21"/>
  <c r="B23" l="1"/>
  <c r="J21"/>
</calcChain>
</file>

<file path=xl/sharedStrings.xml><?xml version="1.0" encoding="utf-8"?>
<sst xmlns="http://schemas.openxmlformats.org/spreadsheetml/2006/main" count="47" uniqueCount="43">
  <si>
    <t>Year</t>
  </si>
  <si>
    <t>Discount rate</t>
  </si>
  <si>
    <t>Total</t>
  </si>
  <si>
    <t>CFL costs</t>
  </si>
  <si>
    <t>Total costs</t>
  </si>
  <si>
    <t>CFL sales</t>
  </si>
  <si>
    <t>Revenue (discounted)</t>
  </si>
  <si>
    <t>CER volumes</t>
  </si>
  <si>
    <t>CER revenue</t>
  </si>
  <si>
    <t>Revenue</t>
  </si>
  <si>
    <t>Total costs (real)</t>
  </si>
  <si>
    <t>Total rev (real)</t>
  </si>
  <si>
    <t>CFL Sales 
(real)</t>
  </si>
  <si>
    <t>Lamps total</t>
  </si>
  <si>
    <t>Revenue (discounted)</t>
    <phoneticPr fontId="0" type="noConversion"/>
  </si>
  <si>
    <t>Unit</t>
    <phoneticPr fontId="2" type="noConversion"/>
  </si>
  <si>
    <t>CERs Price</t>
    <phoneticPr fontId="2" type="noConversion"/>
  </si>
  <si>
    <t>Fee</t>
    <phoneticPr fontId="2" type="noConversion"/>
  </si>
  <si>
    <t>CFL Cost</t>
    <phoneticPr fontId="2" type="noConversion"/>
  </si>
  <si>
    <t>RMB (Per CFL)</t>
    <phoneticPr fontId="2" type="noConversion"/>
  </si>
  <si>
    <t>RMB (Per CFL)</t>
    <phoneticPr fontId="2" type="noConversion"/>
  </si>
  <si>
    <t>Euro/CER</t>
    <phoneticPr fontId="2" type="noConversion"/>
  </si>
  <si>
    <t>Euro:RMB</t>
    <phoneticPr fontId="2" type="noConversion"/>
  </si>
  <si>
    <t>NPV of the project without income from CERs</t>
    <phoneticPr fontId="2" type="noConversion"/>
  </si>
  <si>
    <t>1000RMB</t>
    <phoneticPr fontId="2" type="noConversion"/>
  </si>
  <si>
    <t>CM of ECPG</t>
    <phoneticPr fontId="2" type="noConversion"/>
  </si>
  <si>
    <t>tCO2/MWh</t>
    <phoneticPr fontId="2" type="noConversion"/>
  </si>
  <si>
    <t>Unit:</t>
    <phoneticPr fontId="2" type="noConversion"/>
  </si>
  <si>
    <t>Current Exchange Rate</t>
    <phoneticPr fontId="2" type="noConversion"/>
  </si>
  <si>
    <t>NPV of the project with income from CERs</t>
    <phoneticPr fontId="2" type="noConversion"/>
  </si>
  <si>
    <t>value (only the value with blue shadow can be inputed by CPA)</t>
    <phoneticPr fontId="2" type="noConversion"/>
  </si>
  <si>
    <t>PoA Financial Spread-sheet Template</t>
    <phoneticPr fontId="2" type="noConversion"/>
  </si>
  <si>
    <t>It can be input based on the baseline sampling survey before CFL distribution</t>
    <phoneticPr fontId="2" type="noConversion"/>
  </si>
  <si>
    <t>It will be based on the CFL purchase agreement</t>
    <phoneticPr fontId="2" type="noConversion"/>
  </si>
  <si>
    <t>It will be determined in the CPA-DD</t>
    <phoneticPr fontId="2" type="noConversion"/>
  </si>
  <si>
    <t>Note</t>
    <phoneticPr fontId="2" type="noConversion"/>
  </si>
  <si>
    <t>Item</t>
    <phoneticPr fontId="2" type="noConversion"/>
  </si>
  <si>
    <t>It will follow the current  carbon market price when making decision to develop the CPA</t>
    <phoneticPr fontId="2" type="noConversion"/>
  </si>
  <si>
    <t>It will be calculated based on the "Tool to calculate the emission factor for an electricity system"</t>
    <phoneticPr fontId="2" type="noConversion"/>
  </si>
  <si>
    <t>Net Electricity Saved(MWh)**</t>
    <phoneticPr fontId="2" type="noConversion"/>
  </si>
  <si>
    <t>**The net electricity saved in every year need to be consistant with the value calculated in ER calculation spreadsheet for the CPA under the programme.</t>
    <phoneticPr fontId="2" type="noConversion"/>
  </si>
  <si>
    <t>*If there is other capital inflow e.g. government subsidy or fund provided by other entities, it should be provided with relevant evidences.</t>
    <phoneticPr fontId="2" type="noConversion"/>
  </si>
  <si>
    <t>other capital inflow*</t>
    <phoneticPr fontId="2" type="noConversion"/>
  </si>
</sst>
</file>

<file path=xl/styles.xml><?xml version="1.0" encoding="utf-8"?>
<styleSheet xmlns="http://schemas.openxmlformats.org/spreadsheetml/2006/main">
  <numFmts count="7">
    <numFmt numFmtId="176" formatCode="_-* #,##0.00\ &quot;€&quot;_-;\-* #,##0.00\ &quot;€&quot;_-;_-* &quot;-&quot;??\ &quot;€&quot;_-;_-@_-"/>
    <numFmt numFmtId="177" formatCode="#,##0\ _€"/>
    <numFmt numFmtId="178" formatCode="#,##0_ "/>
    <numFmt numFmtId="179" formatCode="#,##0.0_ "/>
    <numFmt numFmtId="180" formatCode="#,##0_);[Red]\(#,##0\)"/>
    <numFmt numFmtId="181" formatCode="#,##0.00_);[Red]\(#,##0.00\)"/>
    <numFmt numFmtId="182" formatCode="#,##0.0_);[Red]\(#,##0.0\)"/>
  </numFmts>
  <fonts count="9">
    <font>
      <sz val="10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b/>
      <sz val="11"/>
      <name val="Arial"/>
      <family val="2"/>
    </font>
    <font>
      <sz val="14"/>
      <name val="Arial"/>
      <family val="2"/>
    </font>
    <font>
      <sz val="10"/>
      <color rgb="FFFF0000"/>
      <name val="宋体"/>
      <family val="3"/>
      <charset val="134"/>
    </font>
    <font>
      <sz val="10"/>
      <color rgb="FFFF0000"/>
      <name val="Arial"/>
      <family val="2"/>
    </font>
    <font>
      <sz val="10"/>
      <name val="宋体"/>
      <family val="3"/>
      <charset val="134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right"/>
    </xf>
    <xf numFmtId="177" fontId="3" fillId="0" borderId="1" xfId="0" applyNumberFormat="1" applyFont="1" applyBorder="1" applyAlignment="1">
      <alignment horizontal="right" vertical="center"/>
    </xf>
    <xf numFmtId="180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78" fontId="3" fillId="0" borderId="1" xfId="0" applyNumberFormat="1" applyFont="1" applyBorder="1" applyAlignment="1">
      <alignment horizontal="center" wrapText="1"/>
    </xf>
    <xf numFmtId="181" fontId="0" fillId="0" borderId="0" xfId="0" applyNumberFormat="1" applyAlignment="1">
      <alignment vertical="center"/>
    </xf>
    <xf numFmtId="177" fontId="3" fillId="0" borderId="1" xfId="0" applyNumberFormat="1" applyFont="1" applyBorder="1" applyAlignment="1">
      <alignment horizontal="center"/>
    </xf>
    <xf numFmtId="177" fontId="3" fillId="0" borderId="1" xfId="0" applyNumberFormat="1" applyFont="1" applyBorder="1" applyAlignment="1">
      <alignment horizontal="center" vertical="center"/>
    </xf>
    <xf numFmtId="181" fontId="0" fillId="0" borderId="0" xfId="0" applyNumberFormat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 wrapText="1"/>
    </xf>
    <xf numFmtId="181" fontId="0" fillId="0" borderId="0" xfId="0" applyNumberFormat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right"/>
    </xf>
    <xf numFmtId="0" fontId="3" fillId="3" borderId="1" xfId="0" applyFont="1" applyFill="1" applyBorder="1" applyAlignment="1">
      <alignment wrapText="1"/>
    </xf>
    <xf numFmtId="179" fontId="3" fillId="3" borderId="1" xfId="0" applyNumberFormat="1" applyFont="1" applyFill="1" applyBorder="1" applyAlignment="1">
      <alignment vertical="center"/>
    </xf>
    <xf numFmtId="181" fontId="3" fillId="3" borderId="1" xfId="0" applyNumberFormat="1" applyFont="1" applyFill="1" applyBorder="1" applyAlignment="1">
      <alignment horizontal="center" vertical="center" wrapText="1"/>
    </xf>
    <xf numFmtId="182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0" fillId="0" borderId="2" xfId="0" applyBorder="1" applyAlignment="1">
      <alignment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9" fontId="8" fillId="0" borderId="2" xfId="0" applyNumberFormat="1" applyFont="1" applyBorder="1" applyAlignment="1">
      <alignment horizontal="center"/>
    </xf>
    <xf numFmtId="9" fontId="3" fillId="0" borderId="2" xfId="0" applyNumberFormat="1" applyFont="1" applyFill="1" applyBorder="1" applyAlignment="1">
      <alignment horizontal="center"/>
    </xf>
    <xf numFmtId="178" fontId="3" fillId="2" borderId="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5" fillId="3" borderId="0" xfId="0" applyFont="1" applyFill="1"/>
    <xf numFmtId="0" fontId="6" fillId="3" borderId="0" xfId="0" applyFont="1" applyFill="1"/>
    <xf numFmtId="0" fontId="3" fillId="0" borderId="2" xfId="0" applyFont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right"/>
    </xf>
    <xf numFmtId="177" fontId="3" fillId="2" borderId="1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</cellXfs>
  <cellStyles count="2">
    <cellStyle name="Euro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workbookViewId="0">
      <selection activeCell="I3" sqref="I3"/>
    </sheetView>
  </sheetViews>
  <sheetFormatPr defaultRowHeight="12.75"/>
  <cols>
    <col min="1" max="1" width="27.140625" customWidth="1"/>
    <col min="2" max="2" width="14.5703125" customWidth="1"/>
    <col min="3" max="3" width="20" style="1" customWidth="1"/>
    <col min="4" max="4" width="21.5703125" customWidth="1"/>
  </cols>
  <sheetData>
    <row r="1" spans="1:4" ht="31.5" customHeight="1">
      <c r="A1" s="41" t="s">
        <v>31</v>
      </c>
      <c r="B1" s="41"/>
      <c r="C1" s="41"/>
      <c r="D1" s="41"/>
    </row>
    <row r="2" spans="1:4" ht="89.25" customHeight="1">
      <c r="A2" s="26" t="s">
        <v>36</v>
      </c>
      <c r="B2" s="27" t="s">
        <v>30</v>
      </c>
      <c r="C2" s="26" t="s">
        <v>15</v>
      </c>
      <c r="D2" s="26" t="s">
        <v>35</v>
      </c>
    </row>
    <row r="3" spans="1:4" ht="15.95" customHeight="1">
      <c r="A3" s="28" t="s">
        <v>1</v>
      </c>
      <c r="B3" s="29">
        <v>0</v>
      </c>
      <c r="C3" s="30"/>
      <c r="D3" s="25"/>
    </row>
    <row r="4" spans="1:4" ht="60.6" customHeight="1">
      <c r="A4" s="28" t="s">
        <v>13</v>
      </c>
      <c r="B4" s="31"/>
      <c r="C4" s="32"/>
      <c r="D4" s="25" t="s">
        <v>32</v>
      </c>
    </row>
    <row r="5" spans="1:4" ht="34.15" customHeight="1">
      <c r="A5" s="28" t="s">
        <v>17</v>
      </c>
      <c r="B5" s="31"/>
      <c r="C5" s="28" t="s">
        <v>19</v>
      </c>
      <c r="D5" s="25" t="s">
        <v>34</v>
      </c>
    </row>
    <row r="6" spans="1:4" ht="29.45" customHeight="1">
      <c r="A6" s="28" t="s">
        <v>18</v>
      </c>
      <c r="B6" s="31"/>
      <c r="C6" s="28" t="s">
        <v>20</v>
      </c>
      <c r="D6" s="25" t="s">
        <v>33</v>
      </c>
    </row>
    <row r="7" spans="1:4" ht="64.150000000000006" customHeight="1">
      <c r="A7" s="28" t="s">
        <v>16</v>
      </c>
      <c r="B7" s="31"/>
      <c r="C7" s="28" t="s">
        <v>21</v>
      </c>
      <c r="D7" s="25" t="s">
        <v>37</v>
      </c>
    </row>
    <row r="8" spans="1:4" ht="24" customHeight="1">
      <c r="A8" s="28" t="s">
        <v>28</v>
      </c>
      <c r="B8" s="31"/>
      <c r="C8" s="28" t="s">
        <v>22</v>
      </c>
      <c r="D8" s="25"/>
    </row>
    <row r="9" spans="1:4" ht="64.5">
      <c r="A9" s="33" t="s">
        <v>25</v>
      </c>
      <c r="B9" s="31"/>
      <c r="C9" s="33" t="s">
        <v>26</v>
      </c>
      <c r="D9" s="25" t="s">
        <v>38</v>
      </c>
    </row>
    <row r="10" spans="1:4">
      <c r="A10" s="1"/>
    </row>
    <row r="15" spans="1:4">
      <c r="A15" s="34"/>
      <c r="B15" s="34"/>
      <c r="C15" s="35"/>
    </row>
    <row r="16" spans="1:4">
      <c r="A16" s="36"/>
      <c r="B16" s="37"/>
      <c r="C16" s="35"/>
    </row>
  </sheetData>
  <mergeCells count="1">
    <mergeCell ref="A1:D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8"/>
  <sheetViews>
    <sheetView tabSelected="1" workbookViewId="0">
      <selection activeCell="A16" sqref="A16"/>
    </sheetView>
  </sheetViews>
  <sheetFormatPr defaultRowHeight="12.75"/>
  <cols>
    <col min="1" max="1" width="28.28515625" customWidth="1"/>
    <col min="2" max="10" width="11.7109375" customWidth="1"/>
    <col min="12" max="12" width="12.42578125" bestFit="1" customWidth="1"/>
  </cols>
  <sheetData>
    <row r="1" spans="1:12" ht="15" customHeight="1">
      <c r="A1" s="19" t="s">
        <v>27</v>
      </c>
      <c r="B1" s="19" t="s">
        <v>24</v>
      </c>
    </row>
    <row r="2" spans="1:12" ht="15" customHeight="1" thickBot="1"/>
    <row r="3" spans="1:12" s="1" customFormat="1" ht="15.95" customHeight="1" thickBot="1">
      <c r="A3" s="4" t="s">
        <v>0</v>
      </c>
      <c r="B3" s="2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 t="s">
        <v>2</v>
      </c>
    </row>
    <row r="4" spans="1:12" ht="15.95" customHeight="1" thickBot="1">
      <c r="A4" s="4" t="s">
        <v>3</v>
      </c>
      <c r="B4" s="6">
        <f>'Basic Parameter'!B$4*'Basic Parameter'!B$6/1000</f>
        <v>0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6">
        <v>0</v>
      </c>
      <c r="I4" s="6">
        <v>0</v>
      </c>
      <c r="J4" s="6">
        <f>SUM(B4:I4)</f>
        <v>0</v>
      </c>
    </row>
    <row r="5" spans="1:12" ht="15.95" customHeight="1" thickBot="1">
      <c r="A5" s="4" t="s">
        <v>4</v>
      </c>
      <c r="B5" s="6">
        <f>SUM(B4:B4)</f>
        <v>0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f>SUM(B5:I5)</f>
        <v>0</v>
      </c>
    </row>
    <row r="6" spans="1:12" ht="15.95" customHeight="1" thickBot="1">
      <c r="A6" s="4" t="s">
        <v>5</v>
      </c>
      <c r="B6" s="6">
        <f>'Basic Parameter'!B$4*'Basic Parameter'!B$5/1000</f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f>SUM(B6:I6)</f>
        <v>0</v>
      </c>
    </row>
    <row r="7" spans="1:12" ht="15.95" customHeight="1" thickBot="1">
      <c r="A7" s="38" t="s">
        <v>42</v>
      </c>
      <c r="B7" s="39">
        <v>0</v>
      </c>
      <c r="C7" s="39">
        <v>0</v>
      </c>
      <c r="D7" s="39">
        <v>0</v>
      </c>
      <c r="E7" s="39">
        <v>0</v>
      </c>
      <c r="F7" s="39">
        <v>0</v>
      </c>
      <c r="G7" s="39">
        <v>0</v>
      </c>
      <c r="H7" s="39">
        <v>0</v>
      </c>
      <c r="I7" s="39">
        <v>0</v>
      </c>
      <c r="J7" s="6">
        <f>SUM(B7:I7)</f>
        <v>0</v>
      </c>
    </row>
    <row r="8" spans="1:12" s="3" customFormat="1" ht="15.75" thickBot="1">
      <c r="A8" s="5" t="s">
        <v>6</v>
      </c>
      <c r="B8" s="7">
        <f>(B6+B7-B5)*(1+'Basic Parameter'!$C$3)^($B$3-B3)</f>
        <v>0</v>
      </c>
      <c r="C8" s="7">
        <f>(C6+C7-C5)*(1+'Basic Parameter'!$C$3)^($B$3-C3)</f>
        <v>0</v>
      </c>
      <c r="D8" s="7">
        <f>(D6+D7-D5)*(1+'Basic Parameter'!$C$3)^($B$3-D3)</f>
        <v>0</v>
      </c>
      <c r="E8" s="7">
        <f>(E6+E7-E5)*(1+'Basic Parameter'!$C$3)^($B$3-E3)</f>
        <v>0</v>
      </c>
      <c r="F8" s="7">
        <f>(F6+F7-F5)*(1+'Basic Parameter'!$C$3)^($B$3-F3)</f>
        <v>0</v>
      </c>
      <c r="G8" s="7">
        <f>(G6+G7-G5)*(1+'Basic Parameter'!$C$3)^($B$3-G3)</f>
        <v>0</v>
      </c>
      <c r="H8" s="7">
        <f>(H6+H7-H5)*(1+'Basic Parameter'!$C$3)^($B$3-H3)</f>
        <v>0</v>
      </c>
      <c r="I8" s="7">
        <f>(I6+I7-I5)*(1+'Basic Parameter'!$C$3)^($B$3-I3)</f>
        <v>0</v>
      </c>
      <c r="J8" s="6">
        <f>SUM(B8:I8)</f>
        <v>0</v>
      </c>
    </row>
    <row r="9" spans="1:12" ht="48.75" customHeight="1" thickBot="1">
      <c r="A9" s="20" t="s">
        <v>23</v>
      </c>
      <c r="B9" s="21">
        <f>NPV('Basic Parameter'!$C$3,C8:I8)+B8</f>
        <v>0</v>
      </c>
    </row>
    <row r="11" spans="1:12" ht="13.5" thickBo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2" ht="15.75" thickBot="1">
      <c r="A12" s="4" t="s">
        <v>0</v>
      </c>
      <c r="B12" s="2">
        <v>1</v>
      </c>
      <c r="C12" s="2">
        <v>2</v>
      </c>
      <c r="D12" s="2">
        <v>3</v>
      </c>
      <c r="E12" s="2">
        <v>4</v>
      </c>
      <c r="F12" s="2">
        <v>5</v>
      </c>
      <c r="G12" s="2">
        <v>6</v>
      </c>
      <c r="H12" s="2">
        <v>7</v>
      </c>
      <c r="I12" s="2">
        <v>8</v>
      </c>
      <c r="J12" s="4" t="s">
        <v>2</v>
      </c>
      <c r="K12" s="1"/>
    </row>
    <row r="13" spans="1:12" ht="30.75" thickBot="1">
      <c r="A13" s="9" t="s">
        <v>39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24"/>
    </row>
    <row r="14" spans="1:12" ht="15.75" thickBot="1">
      <c r="A14" s="4" t="s">
        <v>7</v>
      </c>
      <c r="B14" s="8">
        <f>'Basic Parameter'!$B$9*B13</f>
        <v>0</v>
      </c>
      <c r="C14" s="8">
        <f>'Basic Parameter'!$B$9*C13</f>
        <v>0</v>
      </c>
      <c r="D14" s="8">
        <f>'Basic Parameter'!$B$9*D13</f>
        <v>0</v>
      </c>
      <c r="E14" s="8">
        <f>'Basic Parameter'!$B$9*E13</f>
        <v>0</v>
      </c>
      <c r="F14" s="8">
        <f>'Basic Parameter'!$B$9*F13</f>
        <v>0</v>
      </c>
      <c r="G14" s="8">
        <f>'Basic Parameter'!$B$9*G13</f>
        <v>0</v>
      </c>
      <c r="H14" s="8">
        <f>'Basic Parameter'!$B$9*H13</f>
        <v>0</v>
      </c>
      <c r="I14" s="8">
        <f>'Basic Parameter'!$B$9*I13</f>
        <v>0</v>
      </c>
      <c r="J14" s="8">
        <f>SUM(B14:I14)</f>
        <v>0</v>
      </c>
      <c r="K14" s="1"/>
    </row>
    <row r="15" spans="1:12" ht="15.75" thickBot="1">
      <c r="A15" s="4" t="s">
        <v>8</v>
      </c>
      <c r="B15" s="8">
        <f>B14*'Basic Parameter'!$B$7*'Basic Parameter'!$B$8/1000</f>
        <v>0</v>
      </c>
      <c r="C15" s="8">
        <f>C14*'Basic Parameter'!$B$7*'Basic Parameter'!$B$8/1000</f>
        <v>0</v>
      </c>
      <c r="D15" s="8">
        <f>D14*'Basic Parameter'!$B$7*'Basic Parameter'!$B$8/1000</f>
        <v>0</v>
      </c>
      <c r="E15" s="8">
        <f>E14*'Basic Parameter'!$B$7*'Basic Parameter'!$B$8/1000</f>
        <v>0</v>
      </c>
      <c r="F15" s="8">
        <f>F14*'Basic Parameter'!$B$7*'Basic Parameter'!$B$8/1000</f>
        <v>0</v>
      </c>
      <c r="G15" s="8">
        <f>G14*'Basic Parameter'!$B$7*'Basic Parameter'!$B$8/1000</f>
        <v>0</v>
      </c>
      <c r="H15" s="8">
        <f>H14*'Basic Parameter'!$B$7*'Basic Parameter'!$B$8/1000</f>
        <v>0</v>
      </c>
      <c r="I15" s="8">
        <f>I14*'Basic Parameter'!$B$7*'Basic Parameter'!$B$8/1000</f>
        <v>0</v>
      </c>
      <c r="J15" s="8">
        <f>SUM(B15:I15)</f>
        <v>0</v>
      </c>
      <c r="K15" s="1"/>
    </row>
    <row r="16" spans="1:12" ht="15.75" thickBot="1">
      <c r="A16" s="4" t="s">
        <v>3</v>
      </c>
      <c r="B16" s="13">
        <f>'Basic Parameter'!B$4*'Basic Parameter'!B$6/1000</f>
        <v>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8">
        <f t="shared" ref="J16:J22" si="0">SUM(B16:I16)</f>
        <v>0</v>
      </c>
      <c r="K16" s="1"/>
    </row>
    <row r="17" spans="1:11" ht="15.75" thickBot="1">
      <c r="A17" s="4" t="s">
        <v>10</v>
      </c>
      <c r="B17" s="13">
        <f>SUM(B16:B16)</f>
        <v>0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8">
        <f t="shared" si="0"/>
        <v>0</v>
      </c>
      <c r="K17" s="1"/>
    </row>
    <row r="18" spans="1:11" s="10" customFormat="1" ht="30.75" thickBot="1">
      <c r="A18" s="9" t="s">
        <v>12</v>
      </c>
      <c r="B18" s="14">
        <f>'Basic Parameter'!B$4*'Basic Parameter'!B$5/1000</f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8">
        <f t="shared" si="0"/>
        <v>0</v>
      </c>
      <c r="K18" s="3"/>
    </row>
    <row r="19" spans="1:11" ht="15.75" thickBot="1">
      <c r="A19" s="38" t="s">
        <v>42</v>
      </c>
      <c r="B19" s="40">
        <v>0</v>
      </c>
      <c r="C19" s="40">
        <v>0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8">
        <f t="shared" ref="J19" si="1">SUM(B19:I19)</f>
        <v>0</v>
      </c>
      <c r="K19" s="1"/>
    </row>
    <row r="20" spans="1:11" ht="15.75" thickBot="1">
      <c r="A20" s="4" t="s">
        <v>11</v>
      </c>
      <c r="B20" s="11">
        <f>B15+B18+B19</f>
        <v>0</v>
      </c>
      <c r="C20" s="11">
        <f t="shared" ref="C20:I20" si="2">C15+C18+C19</f>
        <v>0</v>
      </c>
      <c r="D20" s="11">
        <f t="shared" si="2"/>
        <v>0</v>
      </c>
      <c r="E20" s="11">
        <f t="shared" si="2"/>
        <v>0</v>
      </c>
      <c r="F20" s="11">
        <f t="shared" si="2"/>
        <v>0</v>
      </c>
      <c r="G20" s="11">
        <f t="shared" si="2"/>
        <v>0</v>
      </c>
      <c r="H20" s="11">
        <f t="shared" si="2"/>
        <v>0</v>
      </c>
      <c r="I20" s="11">
        <f t="shared" si="2"/>
        <v>0</v>
      </c>
      <c r="J20" s="8">
        <f t="shared" si="0"/>
        <v>0</v>
      </c>
      <c r="K20" s="1"/>
    </row>
    <row r="21" spans="1:11" ht="30" customHeight="1" thickBot="1">
      <c r="A21" s="4" t="s">
        <v>14</v>
      </c>
      <c r="B21" s="11">
        <f>B22*(1+'Basic Parameter'!$C$3)^($B$12-B12)</f>
        <v>0</v>
      </c>
      <c r="C21" s="11">
        <f>C22*(1+'Basic Parameter'!$C$3)^($B$12-C12)</f>
        <v>0</v>
      </c>
      <c r="D21" s="11">
        <f>D22*(1+'Basic Parameter'!$C$3)^($B$12-D12)</f>
        <v>0</v>
      </c>
      <c r="E21" s="11">
        <f>E22*(1+'Basic Parameter'!$C$3)^($B$12-E12)</f>
        <v>0</v>
      </c>
      <c r="F21" s="11">
        <f>F22*(1+'Basic Parameter'!$C$3)^($B$12-F12)</f>
        <v>0</v>
      </c>
      <c r="G21" s="11">
        <f>G22*(1+'Basic Parameter'!$C$3)^($B$12-G12)</f>
        <v>0</v>
      </c>
      <c r="H21" s="11">
        <f>H22*(1+'Basic Parameter'!$C$3)^($B$12-H12)</f>
        <v>0</v>
      </c>
      <c r="I21" s="11">
        <f>I22*(1+'Basic Parameter'!$C$3)^($B$12-I12)</f>
        <v>0</v>
      </c>
      <c r="J21" s="8">
        <f t="shared" si="0"/>
        <v>0</v>
      </c>
      <c r="K21" s="1"/>
    </row>
    <row r="22" spans="1:11" ht="15.75" thickBot="1">
      <c r="A22" s="4" t="s">
        <v>9</v>
      </c>
      <c r="B22" s="11">
        <f t="shared" ref="B22:I22" si="3">-B17+B20</f>
        <v>0</v>
      </c>
      <c r="C22" s="11">
        <f t="shared" si="3"/>
        <v>0</v>
      </c>
      <c r="D22" s="11">
        <f t="shared" si="3"/>
        <v>0</v>
      </c>
      <c r="E22" s="11">
        <f t="shared" si="3"/>
        <v>0</v>
      </c>
      <c r="F22" s="11">
        <f t="shared" si="3"/>
        <v>0</v>
      </c>
      <c r="G22" s="11">
        <f t="shared" si="3"/>
        <v>0</v>
      </c>
      <c r="H22" s="11">
        <f t="shared" si="3"/>
        <v>0</v>
      </c>
      <c r="I22" s="11">
        <f t="shared" si="3"/>
        <v>0</v>
      </c>
      <c r="J22" s="8">
        <f t="shared" si="0"/>
        <v>0</v>
      </c>
      <c r="K22" s="1"/>
    </row>
    <row r="23" spans="1:11" s="12" customFormat="1" ht="30.75" thickBot="1">
      <c r="A23" s="22" t="s">
        <v>29</v>
      </c>
      <c r="B23" s="23">
        <f>NPV('Basic Parameter'!$C$3,C20:I20)+B21</f>
        <v>0</v>
      </c>
      <c r="C23" s="17"/>
      <c r="D23" s="17"/>
      <c r="E23" s="17"/>
      <c r="F23" s="17"/>
      <c r="G23" s="17"/>
      <c r="H23" s="17"/>
      <c r="I23" s="17"/>
      <c r="J23" s="17"/>
      <c r="K23" s="15"/>
    </row>
    <row r="24" spans="1:1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>
      <c r="A25" s="43" t="s">
        <v>41</v>
      </c>
      <c r="B25" s="43"/>
      <c r="C25" s="43"/>
      <c r="D25" s="43"/>
      <c r="E25" s="43"/>
      <c r="F25" s="43"/>
      <c r="G25" s="43"/>
      <c r="H25" s="43"/>
      <c r="I25" s="43"/>
      <c r="J25" s="43"/>
      <c r="K25" s="1"/>
    </row>
    <row r="26" spans="1:11" ht="18" customHeight="1">
      <c r="A26" s="42" t="s">
        <v>40</v>
      </c>
      <c r="B26" s="43"/>
      <c r="C26" s="43"/>
      <c r="D26" s="43"/>
      <c r="E26" s="43"/>
      <c r="F26" s="43"/>
      <c r="G26" s="43"/>
      <c r="H26" s="43"/>
      <c r="I26" s="43"/>
      <c r="J26" s="44"/>
      <c r="K26" s="1"/>
    </row>
    <row r="27" spans="1:1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</sheetData>
  <mergeCells count="2">
    <mergeCell ref="A26:J26"/>
    <mergeCell ref="A25:J25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Basic Parameter</vt:lpstr>
      <vt:lpstr>NPV Caculation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André Marr</dc:creator>
  <cp:lastModifiedBy>bei</cp:lastModifiedBy>
  <cp:lastPrinted>2009-01-23T09:53:02Z</cp:lastPrinted>
  <dcterms:created xsi:type="dcterms:W3CDTF">2008-01-13T12:11:09Z</dcterms:created>
  <dcterms:modified xsi:type="dcterms:W3CDTF">2012-08-14T02:16:43Z</dcterms:modified>
</cp:coreProperties>
</file>